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viron\ErgZone\20 min seance Guidee\utilitaires\"/>
    </mc:Choice>
  </mc:AlternateContent>
  <xr:revisionPtr revIDLastSave="0" documentId="13_ncr:1_{9688DCD2-2A8B-4DD0-815B-57361248E5EF}" xr6:coauthVersionLast="47" xr6:coauthVersionMax="47" xr10:uidLastSave="{00000000-0000-0000-0000-000000000000}"/>
  <bookViews>
    <workbookView xWindow="28680" yWindow="-120" windowWidth="29040" windowHeight="15840" xr2:uid="{DCF4CF25-09C3-4370-B59D-B6C7D03D1EA4}"/>
  </bookViews>
  <sheets>
    <sheet name="Table intéractive" sheetId="2" r:id="rId1"/>
    <sheet name="table cad 3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" l="1"/>
  <c r="H33" i="2" s="1"/>
  <c r="I32" i="2" s="1"/>
  <c r="J32" i="2" l="1"/>
  <c r="J34" i="2" s="1"/>
  <c r="I34" i="2" s="1"/>
  <c r="D27" i="1"/>
  <c r="E27" i="1"/>
  <c r="F27" i="1"/>
  <c r="G27" i="1"/>
  <c r="H27" i="1"/>
  <c r="C27" i="1"/>
  <c r="G34" i="2" l="1"/>
  <c r="H34" i="2" s="1"/>
  <c r="J35" i="2"/>
  <c r="I35" i="2" s="1"/>
  <c r="J36" i="2" l="1"/>
  <c r="I36" i="2" s="1"/>
  <c r="G35" i="2"/>
  <c r="H35" i="2" s="1"/>
  <c r="J37" i="2" l="1"/>
  <c r="I37" i="2" s="1"/>
  <c r="G36" i="2"/>
  <c r="H36" i="2" s="1"/>
  <c r="G37" i="2" l="1"/>
  <c r="H37" i="2" s="1"/>
  <c r="J38" i="2"/>
  <c r="I38" i="2" s="1"/>
  <c r="J39" i="2" l="1"/>
  <c r="I39" i="2" s="1"/>
  <c r="G38" i="2"/>
  <c r="H38" i="2" s="1"/>
  <c r="J40" i="2" l="1"/>
  <c r="I40" i="2" s="1"/>
  <c r="G39" i="2"/>
  <c r="H39" i="2" s="1"/>
  <c r="J41" i="2" l="1"/>
  <c r="I41" i="2" s="1"/>
  <c r="G40" i="2"/>
  <c r="H40" i="2" s="1"/>
  <c r="G41" i="2" l="1"/>
  <c r="H41" i="2" s="1"/>
  <c r="J42" i="2"/>
  <c r="I42" i="2" s="1"/>
  <c r="J43" i="2" l="1"/>
  <c r="I43" i="2" s="1"/>
  <c r="G42" i="2"/>
  <c r="H42" i="2" s="1"/>
  <c r="G43" i="2" l="1"/>
  <c r="H43" i="2" s="1"/>
  <c r="J44" i="2"/>
  <c r="I44" i="2" s="1"/>
  <c r="J45" i="2" l="1"/>
  <c r="G44" i="2"/>
  <c r="H44" i="2" s="1"/>
  <c r="I45" i="2" l="1"/>
  <c r="G45" i="2" s="1"/>
  <c r="H45" i="2" s="1"/>
</calcChain>
</file>

<file path=xl/sharedStrings.xml><?xml version="1.0" encoding="utf-8"?>
<sst xmlns="http://schemas.openxmlformats.org/spreadsheetml/2006/main" count="19" uniqueCount="14">
  <si>
    <t>Votre 2k de référence</t>
  </si>
  <si>
    <t>&lt; indiquez ci-contre le temps mis pour parcourir votre 2k, au format mm:ss,d</t>
  </si>
  <si>
    <t>&lt; indiquez ci-contre la cadence moyenne de votre 2k</t>
  </si>
  <si>
    <t>Date&gt;</t>
  </si>
  <si>
    <t>&lt; Pour info, indiquez la date de réalisation de votre 2k</t>
  </si>
  <si>
    <t>Détails dans le guide d'entraînement dispo ici</t>
  </si>
  <si>
    <t>T/2k &gt;</t>
  </si>
  <si>
    <t>Ave SPM &gt;</t>
  </si>
  <si>
    <t>Table de progression "2k +/-" en fonction des cadences</t>
  </si>
  <si>
    <t>Cadence</t>
  </si>
  <si>
    <t>T 2K</t>
  </si>
  <si>
    <t>Ave t/500</t>
  </si>
  <si>
    <t>Ecarts  au Ave t/500 du 2K</t>
  </si>
  <si>
    <t>Ecarts en secondes avec le Ave t/500 du 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</si>
</sst>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0" borderId="0" xfId="0" applyFont="1"/>
    <xf numFmtId="0" fontId="5" fillId="3" borderId="0" xfId="1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Alignment="1">
      <alignment horizontal="center" vertical="center"/>
    </xf>
    <xf numFmtId="47" fontId="6" fillId="4" borderId="11" xfId="0" applyNumberFormat="1" applyFont="1" applyFill="1" applyBorder="1" applyAlignment="1">
      <alignment horizontal="center"/>
    </xf>
    <xf numFmtId="47" fontId="6" fillId="9" borderId="12" xfId="0" applyNumberFormat="1" applyFont="1" applyFill="1" applyBorder="1" applyAlignment="1">
      <alignment horizontal="center"/>
    </xf>
    <xf numFmtId="47" fontId="6" fillId="4" borderId="12" xfId="0" applyNumberFormat="1" applyFont="1" applyFill="1" applyBorder="1" applyAlignment="1">
      <alignment horizontal="center"/>
    </xf>
    <xf numFmtId="47" fontId="6" fillId="11" borderId="13" xfId="0" applyNumberFormat="1" applyFont="1" applyFill="1" applyBorder="1" applyAlignment="1">
      <alignment horizontal="left"/>
    </xf>
    <xf numFmtId="47" fontId="7" fillId="5" borderId="14" xfId="0" applyNumberFormat="1" applyFont="1" applyFill="1" applyBorder="1" applyAlignment="1">
      <alignment horizontal="center"/>
    </xf>
    <xf numFmtId="47" fontId="7" fillId="10" borderId="15" xfId="0" applyNumberFormat="1" applyFont="1" applyFill="1" applyBorder="1" applyAlignment="1">
      <alignment horizontal="center"/>
    </xf>
    <xf numFmtId="47" fontId="7" fillId="5" borderId="15" xfId="0" applyNumberFormat="1" applyFont="1" applyFill="1" applyBorder="1" applyAlignment="1">
      <alignment horizontal="center"/>
    </xf>
    <xf numFmtId="47" fontId="7" fillId="7" borderId="16" xfId="0" applyNumberFormat="1" applyFont="1" applyFill="1" applyBorder="1" applyAlignment="1">
      <alignment horizontal="left"/>
    </xf>
    <xf numFmtId="1" fontId="1" fillId="5" borderId="11" xfId="0" applyNumberFormat="1" applyFont="1" applyFill="1" applyBorder="1" applyAlignment="1">
      <alignment horizontal="center"/>
    </xf>
    <xf numFmtId="1" fontId="1" fillId="10" borderId="12" xfId="0" applyNumberFormat="1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0" fontId="1" fillId="11" borderId="13" xfId="0" applyFont="1" applyFill="1" applyBorder="1" applyAlignment="1">
      <alignment horizontal="left" vertical="center" textRotation="180"/>
    </xf>
    <xf numFmtId="1" fontId="1" fillId="4" borderId="17" xfId="0" applyNumberFormat="1" applyFont="1" applyFill="1" applyBorder="1" applyAlignment="1">
      <alignment horizontal="center"/>
    </xf>
    <xf numFmtId="1" fontId="1" fillId="9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1" fillId="11" borderId="18" xfId="0" applyFont="1" applyFill="1" applyBorder="1" applyAlignment="1">
      <alignment horizontal="left" vertical="center" textRotation="180"/>
    </xf>
    <xf numFmtId="1" fontId="1" fillId="5" borderId="17" xfId="0" applyNumberFormat="1" applyFont="1" applyFill="1" applyBorder="1" applyAlignment="1">
      <alignment horizontal="center"/>
    </xf>
    <xf numFmtId="1" fontId="1" fillId="10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9" borderId="15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" fillId="11" borderId="16" xfId="0" applyFont="1" applyFill="1" applyBorder="1" applyAlignment="1">
      <alignment horizontal="left" vertical="center" textRotation="180"/>
    </xf>
    <xf numFmtId="0" fontId="1" fillId="7" borderId="9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7" fontId="0" fillId="2" borderId="4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64" fontId="0" fillId="12" borderId="6" xfId="0" applyNumberFormat="1" applyFill="1" applyBorder="1" applyAlignment="1">
      <alignment horizontal="center"/>
    </xf>
    <xf numFmtId="47" fontId="0" fillId="2" borderId="7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64" fontId="0" fillId="12" borderId="8" xfId="0" applyNumberFormat="1" applyFill="1" applyBorder="1" applyAlignment="1">
      <alignment horizontal="center"/>
    </xf>
    <xf numFmtId="47" fontId="6" fillId="11" borderId="19" xfId="0" applyNumberFormat="1" applyFont="1" applyFill="1" applyBorder="1" applyAlignment="1">
      <alignment horizontal="left"/>
    </xf>
    <xf numFmtId="47" fontId="7" fillId="7" borderId="10" xfId="0" applyNumberFormat="1" applyFont="1" applyFill="1" applyBorder="1" applyAlignment="1">
      <alignment horizontal="left"/>
    </xf>
    <xf numFmtId="47" fontId="0" fillId="0" borderId="2" xfId="0" applyNumberFormat="1" applyBorder="1" applyAlignment="1"/>
    <xf numFmtId="47" fontId="0" fillId="0" borderId="3" xfId="0" applyNumberFormat="1" applyBorder="1" applyAlignment="1"/>
    <xf numFmtId="0" fontId="1" fillId="11" borderId="19" xfId="0" applyFont="1" applyFill="1" applyBorder="1" applyAlignment="1">
      <alignment horizontal="center" vertical="center" textRotation="180" wrapText="1"/>
    </xf>
    <xf numFmtId="0" fontId="1" fillId="11" borderId="20" xfId="0" applyFont="1" applyFill="1" applyBorder="1" applyAlignment="1">
      <alignment horizontal="center" vertical="center" textRotation="180" wrapText="1"/>
    </xf>
    <xf numFmtId="0" fontId="1" fillId="11" borderId="10" xfId="0" applyFont="1" applyFill="1" applyBorder="1" applyAlignment="1">
      <alignment horizontal="center" vertical="center" textRotation="180" wrapText="1"/>
    </xf>
    <xf numFmtId="14" fontId="1" fillId="6" borderId="10" xfId="0" applyNumberFormat="1" applyFont="1" applyFill="1" applyBorder="1" applyAlignment="1" applyProtection="1">
      <alignment horizontal="center"/>
      <protection locked="0"/>
    </xf>
    <xf numFmtId="47" fontId="1" fillId="6" borderId="9" xfId="0" applyNumberFormat="1" applyFont="1" applyFill="1" applyBorder="1" applyAlignment="1" applyProtection="1">
      <alignment horizontal="center"/>
      <protection locked="0"/>
    </xf>
    <xf numFmtId="1" fontId="1" fillId="6" borderId="9" xfId="0" applyNumberFormat="1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16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FA5C1C7-69B6-4E81-912F-6DB4AB51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30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E83409-B1A7-9235-8D2A-5AFF5CF39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NL8OuF1DNkGPKGkE3skom8vImO4ITj3DIL9J0AXQ-WE/edit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cs.google.com/document/d/1NL8OuF1DNkGPKGkE3skom8vImO4ITj3DIL9J0AXQ-WE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4938-EA30-4235-877A-036D1DEA08BA}">
  <sheetPr>
    <pageSetUpPr fitToPage="1"/>
  </sheetPr>
  <dimension ref="A1:Q66"/>
  <sheetViews>
    <sheetView tabSelected="1" topLeftCell="A10" workbookViewId="0">
      <selection activeCell="K30" sqref="K30"/>
    </sheetView>
  </sheetViews>
  <sheetFormatPr baseColWidth="10" defaultRowHeight="14.25" x14ac:dyDescent="0.2"/>
  <cols>
    <col min="1" max="6" width="11.42578125" style="13"/>
    <col min="7" max="7" width="0" style="13" hidden="1" customWidth="1"/>
    <col min="8" max="8" width="11.42578125" style="13"/>
    <col min="9" max="10" width="0" style="13" hidden="1" customWidth="1"/>
    <col min="11" max="16384" width="11.42578125" style="13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11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"/>
      <c r="Q17" s="1"/>
    </row>
    <row r="18" spans="1:17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"/>
      <c r="Q18" s="1"/>
    </row>
    <row r="19" spans="1:17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"/>
      <c r="Q19" s="1"/>
    </row>
    <row r="20" spans="1:17" ht="15" customHeight="1" x14ac:dyDescent="0.2">
      <c r="A20" s="14" t="s">
        <v>5</v>
      </c>
      <c r="B20" s="14"/>
      <c r="C20" s="14"/>
      <c r="D20" s="1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</row>
    <row r="21" spans="1:17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"/>
      <c r="Q21" s="1"/>
    </row>
    <row r="22" spans="1:17" ht="15" thickBo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"/>
      <c r="Q22" s="1"/>
    </row>
    <row r="23" spans="1:17" x14ac:dyDescent="0.2">
      <c r="A23" s="4" t="s">
        <v>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1"/>
      <c r="Q23" s="1"/>
    </row>
    <row r="24" spans="1:17" ht="15" thickBot="1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1"/>
      <c r="Q24" s="1"/>
    </row>
    <row r="25" spans="1:17" x14ac:dyDescent="0.2">
      <c r="A25" s="1"/>
      <c r="B25" s="2"/>
      <c r="C25" s="2"/>
      <c r="D25" s="2" t="s">
        <v>3</v>
      </c>
      <c r="E25" s="58">
        <v>44654</v>
      </c>
      <c r="F25" s="1" t="s">
        <v>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2"/>
      <c r="C26" s="2"/>
      <c r="D26" s="2" t="s">
        <v>6</v>
      </c>
      <c r="E26" s="59">
        <v>4.6319444444444446E-3</v>
      </c>
      <c r="F26" s="10" t="s">
        <v>1</v>
      </c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</row>
    <row r="27" spans="1:17" x14ac:dyDescent="0.2">
      <c r="A27" s="1"/>
      <c r="B27" s="2"/>
      <c r="C27" s="2"/>
      <c r="D27" s="2" t="s">
        <v>7</v>
      </c>
      <c r="E27" s="60">
        <v>32</v>
      </c>
      <c r="F27" s="1" t="s">
        <v>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6"/>
      <c r="G28" s="16"/>
      <c r="H28" s="16"/>
      <c r="I28" s="16"/>
      <c r="J28" s="16"/>
      <c r="K28" s="16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5"/>
      <c r="F29" s="16"/>
      <c r="G29" s="16"/>
      <c r="H29" s="16"/>
      <c r="I29" s="16"/>
      <c r="J29" s="16"/>
      <c r="K29" s="16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6"/>
      <c r="I30" s="1"/>
      <c r="J30" s="16"/>
      <c r="K30" s="16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thickBot="1" x14ac:dyDescent="0.3">
      <c r="A32" s="1"/>
      <c r="B32" s="1"/>
      <c r="C32" s="1"/>
      <c r="D32" s="1"/>
      <c r="E32" s="1"/>
      <c r="H32" s="17">
        <f>E26</f>
        <v>4.6319444444444446E-3</v>
      </c>
      <c r="I32" s="46">
        <f>2.8/POWER(((H33*86400)/500),3)</f>
        <v>349.47552456282784</v>
      </c>
      <c r="J32" s="47">
        <f>I32/E27</f>
        <v>10.92111014258837</v>
      </c>
      <c r="K32" s="51" t="s">
        <v>10</v>
      </c>
      <c r="L32" s="1"/>
      <c r="M32" s="1"/>
      <c r="N32" s="1"/>
      <c r="O32" s="1"/>
      <c r="P32" s="1"/>
      <c r="Q32" s="1"/>
    </row>
    <row r="33" spans="1:17" ht="15" x14ac:dyDescent="0.25">
      <c r="A33" s="1"/>
      <c r="B33" s="1"/>
      <c r="C33" s="1"/>
      <c r="D33" s="1"/>
      <c r="E33" s="1"/>
      <c r="F33" s="40" t="s">
        <v>9</v>
      </c>
      <c r="H33" s="21">
        <f>H32/4</f>
        <v>1.1579861111111112E-3</v>
      </c>
      <c r="I33" s="53"/>
      <c r="J33" s="54"/>
      <c r="K33" s="52" t="s">
        <v>11</v>
      </c>
      <c r="L33" s="1"/>
      <c r="M33" s="1"/>
      <c r="N33" s="1"/>
      <c r="O33" s="1"/>
      <c r="P33" s="1"/>
      <c r="Q33" s="1"/>
    </row>
    <row r="34" spans="1:17" ht="15" x14ac:dyDescent="0.25">
      <c r="A34" s="1"/>
      <c r="B34" s="1"/>
      <c r="C34" s="1"/>
      <c r="D34" s="1"/>
      <c r="E34" s="1"/>
      <c r="F34" s="41">
        <v>18</v>
      </c>
      <c r="G34" s="48">
        <f t="shared" ref="G34:G45" si="0">(POWER((2.8/I34),(1/3)))/86400*500</f>
        <v>1.4028002724757376E-3</v>
      </c>
      <c r="H34" s="25">
        <f>(G34-$H$33)*86400</f>
        <v>21.151943541903723</v>
      </c>
      <c r="I34" s="49">
        <f>F34*J34</f>
        <v>196.57998256659067</v>
      </c>
      <c r="J34" s="50">
        <f>J32</f>
        <v>10.92111014258837</v>
      </c>
      <c r="K34" s="55" t="s">
        <v>13</v>
      </c>
      <c r="L34" s="1"/>
      <c r="M34" s="1"/>
      <c r="N34" s="1"/>
      <c r="O34" s="1"/>
      <c r="P34" s="1"/>
      <c r="Q34" s="1"/>
    </row>
    <row r="35" spans="1:17" ht="15" x14ac:dyDescent="0.25">
      <c r="A35" s="1"/>
      <c r="B35" s="1"/>
      <c r="C35" s="1"/>
      <c r="D35" s="1"/>
      <c r="E35" s="1"/>
      <c r="F35" s="42">
        <v>20</v>
      </c>
      <c r="G35" s="48">
        <f t="shared" si="0"/>
        <v>1.3543887717972097E-3</v>
      </c>
      <c r="H35" s="29">
        <f>(G35-$H$33)*86400</f>
        <v>16.969189883278911</v>
      </c>
      <c r="I35" s="49">
        <f>F35*J35</f>
        <v>218.42220285176739</v>
      </c>
      <c r="J35" s="50">
        <f t="shared" ref="J35:J45" si="1">J34</f>
        <v>10.92111014258837</v>
      </c>
      <c r="K35" s="56"/>
      <c r="L35" s="1"/>
      <c r="M35" s="1"/>
      <c r="N35" s="1"/>
      <c r="O35" s="1"/>
      <c r="P35" s="1"/>
      <c r="Q35" s="1"/>
    </row>
    <row r="36" spans="1:17" ht="15" x14ac:dyDescent="0.25">
      <c r="A36" s="1"/>
      <c r="B36" s="1"/>
      <c r="C36" s="1"/>
      <c r="D36" s="1"/>
      <c r="E36" s="1"/>
      <c r="F36" s="43">
        <v>22</v>
      </c>
      <c r="G36" s="48">
        <f t="shared" si="0"/>
        <v>1.3120360951624449E-3</v>
      </c>
      <c r="H36" s="33">
        <f>(G36-$H$33)*86400</f>
        <v>13.309918622035237</v>
      </c>
      <c r="I36" s="49">
        <f>F36*J36</f>
        <v>240.26442313694415</v>
      </c>
      <c r="J36" s="50">
        <f t="shared" si="1"/>
        <v>10.92111014258837</v>
      </c>
      <c r="K36" s="56"/>
      <c r="L36" s="1"/>
      <c r="M36" s="1"/>
      <c r="N36" s="1"/>
      <c r="O36" s="1"/>
      <c r="P36" s="1"/>
      <c r="Q36" s="1"/>
    </row>
    <row r="37" spans="1:17" ht="15" x14ac:dyDescent="0.25">
      <c r="A37" s="1"/>
      <c r="B37" s="1"/>
      <c r="C37" s="1"/>
      <c r="D37" s="1"/>
      <c r="E37" s="1"/>
      <c r="F37" s="42">
        <v>24</v>
      </c>
      <c r="G37" s="48">
        <f t="shared" si="0"/>
        <v>1.2745286313730997E-3</v>
      </c>
      <c r="H37" s="29">
        <f>(G37-$H$33)*86400</f>
        <v>10.069273750635809</v>
      </c>
      <c r="I37" s="49">
        <f>F37*J37</f>
        <v>262.1066434221209</v>
      </c>
      <c r="J37" s="50">
        <f t="shared" si="1"/>
        <v>10.92111014258837</v>
      </c>
      <c r="K37" s="56"/>
      <c r="L37" s="1"/>
      <c r="M37" s="1"/>
      <c r="N37" s="1"/>
      <c r="O37" s="1"/>
      <c r="P37" s="1"/>
      <c r="Q37" s="1"/>
    </row>
    <row r="38" spans="1:17" ht="15" x14ac:dyDescent="0.25">
      <c r="A38" s="1"/>
      <c r="B38" s="1"/>
      <c r="C38" s="1"/>
      <c r="D38" s="1"/>
      <c r="E38" s="1"/>
      <c r="F38" s="43">
        <v>26</v>
      </c>
      <c r="G38" s="48">
        <f t="shared" si="0"/>
        <v>1.2409726990325069E-3</v>
      </c>
      <c r="H38" s="33">
        <f>(G38-$H$33)*86400</f>
        <v>7.1700411964085937</v>
      </c>
      <c r="I38" s="49">
        <f>F38*J38</f>
        <v>283.94886370729762</v>
      </c>
      <c r="J38" s="50">
        <f t="shared" si="1"/>
        <v>10.92111014258837</v>
      </c>
      <c r="K38" s="56"/>
      <c r="L38" s="1"/>
      <c r="M38" s="1"/>
      <c r="N38" s="1"/>
      <c r="O38" s="1"/>
      <c r="P38" s="1"/>
      <c r="Q38" s="1"/>
    </row>
    <row r="39" spans="1:17" ht="15" x14ac:dyDescent="0.25">
      <c r="A39" s="1"/>
      <c r="B39" s="1"/>
      <c r="C39" s="1"/>
      <c r="D39" s="1"/>
      <c r="E39" s="1"/>
      <c r="F39" s="42">
        <v>28</v>
      </c>
      <c r="G39" s="48">
        <f t="shared" si="0"/>
        <v>1.2106929110046244E-3</v>
      </c>
      <c r="H39" s="29">
        <f>(G39-$H$33)*86400</f>
        <v>4.5538675107995408</v>
      </c>
      <c r="I39" s="49">
        <f>F39*J39</f>
        <v>305.79108399247434</v>
      </c>
      <c r="J39" s="50">
        <f t="shared" si="1"/>
        <v>10.92111014258837</v>
      </c>
      <c r="K39" s="56"/>
      <c r="L39" s="1"/>
      <c r="M39" s="1"/>
      <c r="N39" s="1"/>
      <c r="O39" s="1"/>
      <c r="P39" s="1"/>
      <c r="Q39" s="1"/>
    </row>
    <row r="40" spans="1:17" ht="15" x14ac:dyDescent="0.25">
      <c r="A40" s="1"/>
      <c r="B40" s="1"/>
      <c r="C40" s="1"/>
      <c r="D40" s="1"/>
      <c r="E40" s="1"/>
      <c r="F40" s="43">
        <v>30</v>
      </c>
      <c r="G40" s="48">
        <f t="shared" si="0"/>
        <v>1.1831675727002314E-3</v>
      </c>
      <c r="H40" s="33">
        <f>(G40-$H$33)*86400</f>
        <v>2.1756782812999864</v>
      </c>
      <c r="I40" s="49">
        <f>F40*J40</f>
        <v>327.63330427765112</v>
      </c>
      <c r="J40" s="50">
        <f t="shared" si="1"/>
        <v>10.92111014258837</v>
      </c>
      <c r="K40" s="56"/>
      <c r="L40" s="1"/>
      <c r="M40" s="1"/>
      <c r="N40" s="1"/>
      <c r="O40" s="1"/>
      <c r="P40" s="1"/>
      <c r="Q40" s="1"/>
    </row>
    <row r="41" spans="1:17" ht="15" x14ac:dyDescent="0.25">
      <c r="A41" s="1"/>
      <c r="B41" s="1"/>
      <c r="C41" s="1"/>
      <c r="D41" s="1"/>
      <c r="E41" s="1"/>
      <c r="F41" s="42">
        <v>32</v>
      </c>
      <c r="G41" s="48">
        <f t="shared" si="0"/>
        <v>1.1579861111111112E-3</v>
      </c>
      <c r="H41" s="29">
        <f>(G41-$H$33)*86400</f>
        <v>0</v>
      </c>
      <c r="I41" s="49">
        <f>F41*J41</f>
        <v>349.47552456282784</v>
      </c>
      <c r="J41" s="50">
        <f t="shared" si="1"/>
        <v>10.92111014258837</v>
      </c>
      <c r="K41" s="56"/>
      <c r="L41" s="1"/>
      <c r="M41" s="1"/>
      <c r="N41" s="1"/>
      <c r="O41" s="1"/>
      <c r="P41" s="1"/>
      <c r="Q41" s="1"/>
    </row>
    <row r="42" spans="1:17" ht="15" x14ac:dyDescent="0.25">
      <c r="A42" s="1"/>
      <c r="B42" s="1"/>
      <c r="C42" s="1"/>
      <c r="D42" s="1"/>
      <c r="E42" s="1"/>
      <c r="F42" s="43">
        <v>34</v>
      </c>
      <c r="G42" s="48">
        <f t="shared" si="0"/>
        <v>1.1348201474124064E-3</v>
      </c>
      <c r="H42" s="33">
        <f>(G42-$H$33)*86400</f>
        <v>-2.0015392635680884</v>
      </c>
      <c r="I42" s="49">
        <f>F42*J42</f>
        <v>371.31774484800457</v>
      </c>
      <c r="J42" s="50">
        <f t="shared" si="1"/>
        <v>10.92111014258837</v>
      </c>
      <c r="K42" s="56"/>
      <c r="L42" s="1"/>
      <c r="M42" s="1"/>
      <c r="N42" s="1"/>
      <c r="O42" s="1"/>
      <c r="P42" s="1"/>
      <c r="Q42" s="1"/>
    </row>
    <row r="43" spans="1:17" ht="15" x14ac:dyDescent="0.25">
      <c r="A43" s="1"/>
      <c r="B43" s="1"/>
      <c r="C43" s="1"/>
      <c r="D43" s="1"/>
      <c r="E43" s="1"/>
      <c r="F43" s="42">
        <v>36</v>
      </c>
      <c r="G43" s="48">
        <f t="shared" si="0"/>
        <v>1.113403314114631E-3</v>
      </c>
      <c r="H43" s="29">
        <f>(G43-$H$33)*86400</f>
        <v>-3.8519536604958842</v>
      </c>
      <c r="I43" s="49">
        <f>F43*J43</f>
        <v>393.15996513318134</v>
      </c>
      <c r="J43" s="50">
        <f t="shared" si="1"/>
        <v>10.92111014258837</v>
      </c>
      <c r="K43" s="56"/>
      <c r="L43" s="1"/>
      <c r="M43" s="1"/>
      <c r="N43" s="1"/>
      <c r="O43" s="1"/>
      <c r="P43" s="1"/>
      <c r="Q43" s="1"/>
    </row>
    <row r="44" spans="1:17" ht="15" x14ac:dyDescent="0.25">
      <c r="A44" s="1"/>
      <c r="B44" s="1"/>
      <c r="C44" s="1"/>
      <c r="D44" s="1"/>
      <c r="E44" s="1"/>
      <c r="F44" s="43">
        <v>38</v>
      </c>
      <c r="G44" s="48">
        <f t="shared" si="0"/>
        <v>1.0935168456169856E-3</v>
      </c>
      <c r="H44" s="33">
        <f>(G44-$H$33)*86400</f>
        <v>-5.5701445386924471</v>
      </c>
      <c r="I44" s="49">
        <f>F44*J44</f>
        <v>415.00218541835807</v>
      </c>
      <c r="J44" s="50">
        <f t="shared" si="1"/>
        <v>10.92111014258837</v>
      </c>
      <c r="K44" s="56"/>
      <c r="L44" s="1"/>
      <c r="M44" s="1"/>
      <c r="N44" s="1"/>
      <c r="O44" s="1"/>
      <c r="P44" s="1"/>
      <c r="Q44" s="1"/>
    </row>
    <row r="45" spans="1:17" ht="15.75" thickBot="1" x14ac:dyDescent="0.3">
      <c r="A45" s="1"/>
      <c r="B45" s="1"/>
      <c r="C45" s="1"/>
      <c r="D45" s="1"/>
      <c r="E45" s="1"/>
      <c r="F45" s="44">
        <v>40</v>
      </c>
      <c r="G45" s="45">
        <f t="shared" si="0"/>
        <v>1.074979080562404E-3</v>
      </c>
      <c r="H45" s="36">
        <f>(G45-$H$33)*86400</f>
        <v>-7.1718074394083011</v>
      </c>
      <c r="I45" s="46">
        <f>F45*J45</f>
        <v>436.84440570353479</v>
      </c>
      <c r="J45" s="47">
        <f t="shared" si="1"/>
        <v>10.92111014258837</v>
      </c>
      <c r="K45" s="57"/>
      <c r="L45" s="1"/>
      <c r="M45" s="1"/>
      <c r="N45" s="1"/>
      <c r="O45" s="1"/>
      <c r="P45" s="1"/>
      <c r="Q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</sheetData>
  <sheetProtection algorithmName="SHA-512" hashValue="HTisFsG0qeJcgJk6uuXXF6+J0/SDnEs+MffXK+HvScQgbZ1jCef8YxOIIhja4bmAwz5+WrmC1usRg/Fr3N4rug==" saltValue="+3WkBahCwBS70OjH3CZbjA==" spinCount="100000" sheet="1" objects="1" scenarios="1"/>
  <protectedRanges>
    <protectedRange sqref="E25:E26" name="Plage1"/>
  </protectedRanges>
  <mergeCells count="4">
    <mergeCell ref="A17:O19"/>
    <mergeCell ref="K34:K45"/>
    <mergeCell ref="A23:O24"/>
    <mergeCell ref="F26:O26"/>
  </mergeCells>
  <hyperlinks>
    <hyperlink ref="A20" r:id="rId1" xr:uid="{230F8084-4BA5-4C87-A6B0-719B29DB611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494A-D209-4915-B58B-BABC44F9DFA7}">
  <sheetPr>
    <pageSetUpPr fitToPage="1"/>
  </sheetPr>
  <dimension ref="A1:O60"/>
  <sheetViews>
    <sheetView topLeftCell="A6" workbookViewId="0">
      <selection activeCell="K26" sqref="K26"/>
    </sheetView>
  </sheetViews>
  <sheetFormatPr baseColWidth="10" defaultRowHeight="14.25" x14ac:dyDescent="0.2"/>
  <cols>
    <col min="1" max="16384" width="11.42578125" style="13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2">
      <c r="A17" s="11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"/>
      <c r="N17" s="1"/>
    </row>
    <row r="18" spans="1:14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</row>
    <row r="19" spans="1:14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"/>
      <c r="N19" s="1"/>
    </row>
    <row r="20" spans="1:14" ht="15" customHeight="1" x14ac:dyDescent="0.2">
      <c r="A20" s="14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</row>
    <row r="21" spans="1:14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"/>
      <c r="N21" s="1"/>
    </row>
    <row r="22" spans="1:14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"/>
      <c r="N22" s="1"/>
    </row>
    <row r="23" spans="1:14" x14ac:dyDescent="0.2">
      <c r="A23" s="1"/>
      <c r="B23" s="1"/>
      <c r="C23" s="16"/>
      <c r="D23" s="16"/>
      <c r="E23" s="16"/>
      <c r="F23" s="16"/>
      <c r="G23" s="16"/>
      <c r="H23" s="16"/>
      <c r="I23" s="1"/>
      <c r="J23" s="1"/>
      <c r="K23" s="1"/>
      <c r="L23" s="1"/>
      <c r="M23" s="1"/>
      <c r="N23" s="1"/>
    </row>
    <row r="24" spans="1:14" x14ac:dyDescent="0.2">
      <c r="A24" s="1"/>
      <c r="B24" s="15"/>
      <c r="C24" s="16"/>
      <c r="D24" s="16"/>
      <c r="E24" s="16"/>
      <c r="F24" s="16"/>
      <c r="G24" s="16"/>
      <c r="H24" s="16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6"/>
      <c r="D25" s="16"/>
      <c r="E25" s="16"/>
      <c r="F25" s="16"/>
      <c r="G25" s="16"/>
      <c r="H25" s="16"/>
      <c r="I25" s="1"/>
      <c r="J25" s="1"/>
      <c r="K25" s="1"/>
      <c r="L25" s="1"/>
      <c r="M25" s="1"/>
      <c r="N25" s="1"/>
    </row>
    <row r="26" spans="1:14" ht="15" x14ac:dyDescent="0.25">
      <c r="A26" s="1"/>
      <c r="B26" s="1"/>
      <c r="C26" s="17">
        <v>5.9027777777777776E-3</v>
      </c>
      <c r="D26" s="18">
        <v>5.5555555555555558E-3</v>
      </c>
      <c r="E26" s="19">
        <v>5.208333333333333E-3</v>
      </c>
      <c r="F26" s="18">
        <v>4.8611111111111112E-3</v>
      </c>
      <c r="G26" s="19">
        <v>4.5138888888888893E-3</v>
      </c>
      <c r="H26" s="18">
        <v>4.1666666666666666E-3</v>
      </c>
      <c r="I26" s="20" t="s">
        <v>10</v>
      </c>
      <c r="J26" s="1"/>
      <c r="K26" s="1"/>
      <c r="L26" s="1"/>
      <c r="M26" s="1"/>
      <c r="N26" s="1"/>
    </row>
    <row r="27" spans="1:14" x14ac:dyDescent="0.2">
      <c r="A27" s="1"/>
      <c r="B27" s="40" t="s">
        <v>9</v>
      </c>
      <c r="C27" s="21">
        <f>C26/4</f>
        <v>1.4756944444444444E-3</v>
      </c>
      <c r="D27" s="22">
        <f t="shared" ref="D27:H27" si="0">D26/4</f>
        <v>1.3888888888888889E-3</v>
      </c>
      <c r="E27" s="23">
        <f t="shared" si="0"/>
        <v>1.3020833333333333E-3</v>
      </c>
      <c r="F27" s="22">
        <f t="shared" si="0"/>
        <v>1.2152777777777778E-3</v>
      </c>
      <c r="G27" s="23">
        <f t="shared" si="0"/>
        <v>1.1284722222222223E-3</v>
      </c>
      <c r="H27" s="22">
        <f t="shared" si="0"/>
        <v>1.0416666666666667E-3</v>
      </c>
      <c r="I27" s="24" t="s">
        <v>11</v>
      </c>
      <c r="J27" s="1"/>
      <c r="K27" s="1"/>
      <c r="L27" s="1"/>
      <c r="M27" s="1"/>
      <c r="N27" s="1"/>
    </row>
    <row r="28" spans="1:14" x14ac:dyDescent="0.2">
      <c r="A28" s="1"/>
      <c r="B28" s="41">
        <v>18</v>
      </c>
      <c r="C28" s="25">
        <v>26.39368267425829</v>
      </c>
      <c r="D28" s="26">
        <v>24.84111310518426</v>
      </c>
      <c r="E28" s="27">
        <v>23.288543536110303</v>
      </c>
      <c r="F28" s="26">
        <v>21.735973967036255</v>
      </c>
      <c r="G28" s="27">
        <v>20.183404397962242</v>
      </c>
      <c r="H28" s="26">
        <v>18.630834828888194</v>
      </c>
      <c r="I28" s="28" t="s">
        <v>12</v>
      </c>
      <c r="J28" s="1"/>
      <c r="K28" s="1"/>
      <c r="L28" s="1"/>
      <c r="M28" s="1"/>
      <c r="N28" s="1"/>
    </row>
    <row r="29" spans="1:14" x14ac:dyDescent="0.2">
      <c r="A29" s="1"/>
      <c r="B29" s="42">
        <v>20</v>
      </c>
      <c r="C29" s="29">
        <v>21.174385802004995</v>
      </c>
      <c r="D29" s="30">
        <v>19.928833696004684</v>
      </c>
      <c r="E29" s="31">
        <v>18.683281590004409</v>
      </c>
      <c r="F29" s="30">
        <v>17.437729484004151</v>
      </c>
      <c r="G29" s="31">
        <v>16.192177378003819</v>
      </c>
      <c r="H29" s="30">
        <v>14.946625272003544</v>
      </c>
      <c r="I29" s="32"/>
      <c r="J29" s="1"/>
      <c r="K29" s="1"/>
      <c r="L29" s="1"/>
      <c r="M29" s="1"/>
      <c r="N29" s="1"/>
    </row>
    <row r="30" spans="1:14" x14ac:dyDescent="0.2">
      <c r="A30" s="1"/>
      <c r="B30" s="43">
        <v>22</v>
      </c>
      <c r="C30" s="33">
        <v>16.608297381006579</v>
      </c>
      <c r="D30" s="34">
        <v>15.631338711535644</v>
      </c>
      <c r="E30" s="35">
        <v>14.654380042064654</v>
      </c>
      <c r="F30" s="34">
        <v>13.677421372593646</v>
      </c>
      <c r="G30" s="35">
        <v>12.700462703122692</v>
      </c>
      <c r="H30" s="34">
        <v>11.72350403365172</v>
      </c>
      <c r="I30" s="32"/>
      <c r="J30" s="1"/>
      <c r="K30" s="1"/>
      <c r="L30" s="1"/>
      <c r="M30" s="1"/>
      <c r="N30" s="1"/>
    </row>
    <row r="31" spans="1:14" x14ac:dyDescent="0.2">
      <c r="A31" s="1"/>
      <c r="B31" s="42">
        <v>24</v>
      </c>
      <c r="C31" s="29">
        <v>12.564576659729541</v>
      </c>
      <c r="D31" s="30">
        <v>11.825483915039538</v>
      </c>
      <c r="E31" s="31">
        <v>11.086391170349605</v>
      </c>
      <c r="F31" s="30">
        <v>10.347298425659602</v>
      </c>
      <c r="G31" s="31">
        <v>9.6082056809696343</v>
      </c>
      <c r="H31" s="30">
        <v>8.8691129362796666</v>
      </c>
      <c r="I31" s="32"/>
      <c r="J31" s="1"/>
      <c r="K31" s="1"/>
      <c r="L31" s="1"/>
      <c r="M31" s="1"/>
      <c r="N31" s="1"/>
    </row>
    <row r="32" spans="1:14" x14ac:dyDescent="0.2">
      <c r="A32" s="1"/>
      <c r="B32" s="43">
        <v>26</v>
      </c>
      <c r="C32" s="33">
        <v>8.9468748687070043</v>
      </c>
      <c r="D32" s="34">
        <v>8.4205881117241734</v>
      </c>
      <c r="E32" s="35">
        <v>7.8943013547415095</v>
      </c>
      <c r="F32" s="34">
        <v>7.3680145977586982</v>
      </c>
      <c r="G32" s="35">
        <v>6.8417278407759596</v>
      </c>
      <c r="H32" s="34">
        <v>6.3154410837931669</v>
      </c>
      <c r="I32" s="32"/>
      <c r="J32" s="1"/>
      <c r="K32" s="1"/>
      <c r="L32" s="1"/>
      <c r="M32" s="1"/>
      <c r="N32" s="1"/>
    </row>
    <row r="33" spans="1:15" x14ac:dyDescent="0.2">
      <c r="A33" s="1"/>
      <c r="B33" s="42">
        <v>28</v>
      </c>
      <c r="C33" s="29">
        <v>5.6823777816229839</v>
      </c>
      <c r="D33" s="30">
        <v>5.3481202650568997</v>
      </c>
      <c r="E33" s="31">
        <v>5.0138627484908511</v>
      </c>
      <c r="F33" s="30">
        <v>4.6796052319248034</v>
      </c>
      <c r="G33" s="31">
        <v>4.3453477153587734</v>
      </c>
      <c r="H33" s="30">
        <v>4.0110901987926697</v>
      </c>
      <c r="I33" s="32"/>
      <c r="J33" s="1"/>
      <c r="K33" s="1"/>
      <c r="L33" s="1"/>
      <c r="M33" s="1"/>
      <c r="N33" s="1"/>
    </row>
    <row r="34" spans="1:15" x14ac:dyDescent="0.2">
      <c r="A34" s="1"/>
      <c r="B34" s="43">
        <v>30</v>
      </c>
      <c r="C34" s="33">
        <v>2.7148409338435129</v>
      </c>
      <c r="D34" s="34">
        <v>2.5551444083233301</v>
      </c>
      <c r="E34" s="35">
        <v>2.3954478828031287</v>
      </c>
      <c r="F34" s="34">
        <v>2.2357513572829091</v>
      </c>
      <c r="G34" s="35">
        <v>2.0760548317627263</v>
      </c>
      <c r="H34" s="34">
        <v>1.9163583062425067</v>
      </c>
      <c r="I34" s="32"/>
      <c r="J34" s="1"/>
      <c r="K34" s="1"/>
      <c r="L34" s="1"/>
      <c r="M34" s="1"/>
      <c r="N34" s="1"/>
    </row>
    <row r="35" spans="1:15" x14ac:dyDescent="0.2">
      <c r="A35" s="1"/>
      <c r="B35" s="42">
        <v>32</v>
      </c>
      <c r="C35" s="29">
        <v>-1.8344700758454735E-14</v>
      </c>
      <c r="D35" s="30">
        <v>-1.8344700758454735E-14</v>
      </c>
      <c r="E35" s="31">
        <v>0</v>
      </c>
      <c r="F35" s="30">
        <v>0</v>
      </c>
      <c r="G35" s="31">
        <v>0</v>
      </c>
      <c r="H35" s="30">
        <v>0</v>
      </c>
      <c r="I35" s="32"/>
      <c r="J35" s="1"/>
      <c r="K35" s="1"/>
      <c r="L35" s="1"/>
      <c r="M35" s="1"/>
      <c r="N35" s="1"/>
    </row>
    <row r="36" spans="1:15" x14ac:dyDescent="0.2">
      <c r="A36" s="1"/>
      <c r="B36" s="43">
        <v>34</v>
      </c>
      <c r="C36" s="33">
        <v>-2.4975479004106096</v>
      </c>
      <c r="D36" s="34">
        <v>-2.3506333180335028</v>
      </c>
      <c r="E36" s="35">
        <v>-2.2037187356563965</v>
      </c>
      <c r="F36" s="34">
        <v>-2.0568041532793266</v>
      </c>
      <c r="G36" s="35">
        <v>-1.9098895709022201</v>
      </c>
      <c r="H36" s="34">
        <v>-1.7629749885251318</v>
      </c>
      <c r="I36" s="32"/>
      <c r="J36" s="1"/>
      <c r="K36" s="1"/>
      <c r="L36" s="1"/>
      <c r="M36" s="1"/>
      <c r="N36" s="1"/>
    </row>
    <row r="37" spans="1:15" x14ac:dyDescent="0.2">
      <c r="A37" s="1"/>
      <c r="B37" s="42">
        <v>36</v>
      </c>
      <c r="C37" s="29">
        <v>-4.8065201379563103</v>
      </c>
      <c r="D37" s="30">
        <v>-4.5237836592530227</v>
      </c>
      <c r="E37" s="31">
        <v>-4.2410471805496801</v>
      </c>
      <c r="F37" s="30">
        <v>-3.958310701846393</v>
      </c>
      <c r="G37" s="31">
        <v>-3.6755742231430868</v>
      </c>
      <c r="H37" s="30">
        <v>-3.3928377444397442</v>
      </c>
      <c r="I37" s="32"/>
      <c r="J37" s="1"/>
      <c r="K37" s="1"/>
      <c r="L37" s="1"/>
      <c r="M37" s="1"/>
      <c r="N37" s="1"/>
    </row>
    <row r="38" spans="1:15" x14ac:dyDescent="0.2">
      <c r="A38" s="1"/>
      <c r="B38" s="43">
        <v>38</v>
      </c>
      <c r="C38" s="33">
        <v>-6.9505020714881036</v>
      </c>
      <c r="D38" s="34">
        <v>-6.5416490084593866</v>
      </c>
      <c r="E38" s="35">
        <v>-6.1327959454306527</v>
      </c>
      <c r="F38" s="34">
        <v>-5.7239428824019729</v>
      </c>
      <c r="G38" s="35">
        <v>-5.3150898193732568</v>
      </c>
      <c r="H38" s="34">
        <v>-4.9062367563445406</v>
      </c>
      <c r="I38" s="32"/>
      <c r="J38" s="1"/>
      <c r="K38" s="1"/>
      <c r="L38" s="1"/>
      <c r="M38" s="1"/>
      <c r="N38" s="1"/>
    </row>
    <row r="39" spans="1:15" x14ac:dyDescent="0.2">
      <c r="A39" s="1"/>
      <c r="B39" s="44">
        <v>40</v>
      </c>
      <c r="C39" s="36">
        <v>-8.9490788107309367</v>
      </c>
      <c r="D39" s="37">
        <v>-8.4226624100997043</v>
      </c>
      <c r="E39" s="38">
        <v>-7.896246009468471</v>
      </c>
      <c r="F39" s="37">
        <v>-7.3698296088372199</v>
      </c>
      <c r="G39" s="38">
        <v>-6.8434132082059875</v>
      </c>
      <c r="H39" s="37">
        <v>-6.316996807574764</v>
      </c>
      <c r="I39" s="39"/>
      <c r="J39" s="1"/>
      <c r="K39" s="1"/>
      <c r="L39" s="1"/>
      <c r="M39" s="1"/>
      <c r="N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sheetProtection algorithmName="SHA-512" hashValue="Li6YBwRkQg+9zFbrYBH8aWD9Jq0ZpeQcUrybL0+jd/RQqH8W7rr1s6+Y8CimDXQyACRrP2LfAs4nVB/tuVasdA==" saltValue="kdzT5ANuGOM2y+KPzD08Ew==" spinCount="100000" sheet="1" objects="1" scenarios="1"/>
  <mergeCells count="2">
    <mergeCell ref="A17:L19"/>
    <mergeCell ref="I28:I39"/>
  </mergeCells>
  <hyperlinks>
    <hyperlink ref="A20" r:id="rId1" xr:uid="{E96428A3-B589-4576-AE7A-D4D02850A62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 intéractive</vt:lpstr>
      <vt:lpstr>table cad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Kévin SCOTT</dc:creator>
  <cp:lastModifiedBy>Kévin SCOTT</cp:lastModifiedBy>
  <cp:lastPrinted>2022-06-09T04:28:10Z</cp:lastPrinted>
  <dcterms:created xsi:type="dcterms:W3CDTF">2022-06-09T04:04:13Z</dcterms:created>
  <dcterms:modified xsi:type="dcterms:W3CDTF">2022-06-09T05:30:52Z</dcterms:modified>
</cp:coreProperties>
</file>